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ME486C-FinalCad2018\BOM\"/>
    </mc:Choice>
  </mc:AlternateContent>
  <bookViews>
    <workbookView xWindow="0" yWindow="0" windowWidth="25125" windowHeight="137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  <c r="B29" i="1"/>
  <c r="B30" i="1"/>
  <c r="B31" i="1"/>
  <c r="B32" i="1"/>
  <c r="B33" i="1" s="1"/>
  <c r="B34" i="1" s="1"/>
  <c r="B35" i="1" s="1"/>
  <c r="B36" i="1" s="1"/>
  <c r="B37" i="1" s="1"/>
  <c r="B39" i="1" s="1"/>
  <c r="I28" i="1"/>
  <c r="I23" i="1"/>
  <c r="I22" i="1"/>
  <c r="I21" i="1"/>
  <c r="I27" i="1" l="1"/>
  <c r="G39" i="1" l="1"/>
  <c r="I20" i="1"/>
  <c r="I19" i="1"/>
  <c r="J39" i="1"/>
  <c r="I16" i="1"/>
  <c r="I14" i="1"/>
  <c r="I13" i="1"/>
  <c r="I12" i="1"/>
  <c r="I7" i="1"/>
  <c r="I8" i="1"/>
  <c r="I9" i="1"/>
  <c r="I10" i="1"/>
  <c r="I11" i="1"/>
  <c r="I6" i="1"/>
  <c r="B6" i="1"/>
  <c r="B7" i="1" s="1"/>
  <c r="B8" i="1" s="1"/>
  <c r="B9" i="1" s="1"/>
  <c r="B10" i="1" s="1"/>
  <c r="B11" i="1" s="1"/>
  <c r="B12" i="1" s="1"/>
  <c r="B13" i="1" s="1"/>
  <c r="J28" i="1" l="1"/>
  <c r="J13" i="1"/>
  <c r="I39" i="1"/>
  <c r="I42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G40" i="1" l="1"/>
</calcChain>
</file>

<file path=xl/sharedStrings.xml><?xml version="1.0" encoding="utf-8"?>
<sst xmlns="http://schemas.openxmlformats.org/spreadsheetml/2006/main" count="129" uniqueCount="95">
  <si>
    <t>STIRLING CRYOCOOLER BILL OF MATERIALS</t>
  </si>
  <si>
    <t>R &amp; D</t>
  </si>
  <si>
    <t>PART #</t>
  </si>
  <si>
    <t>PART NAME</t>
  </si>
  <si>
    <t>QTY.</t>
  </si>
  <si>
    <t>DESCRIPTION</t>
  </si>
  <si>
    <t>MATERIAL</t>
  </si>
  <si>
    <t>COST/UNIT($)</t>
  </si>
  <si>
    <t>Envirocooler ActiVault 25L4C Cooler -12V</t>
  </si>
  <si>
    <t>Existing Design/Reverse Engingeering</t>
  </si>
  <si>
    <t>N/A</t>
  </si>
  <si>
    <t>SOURCE</t>
  </si>
  <si>
    <t>ACTUAL COST ($)</t>
  </si>
  <si>
    <t>Schumacher PC-6 120AC to 6A 12V DC Power Converter</t>
  </si>
  <si>
    <t>Amazon</t>
  </si>
  <si>
    <t>Ebay</t>
  </si>
  <si>
    <t>Module + K Type Thermocouple Temperature Sensor</t>
  </si>
  <si>
    <t>Arduino Thermocouple Sensors</t>
  </si>
  <si>
    <t xml:space="preserve">Steel Braided </t>
  </si>
  <si>
    <t>Elegoo EL-KIT-008 Mega 2560</t>
  </si>
  <si>
    <t>Arduino Starter Kit</t>
  </si>
  <si>
    <t>Adafruit MicroSD card breakout board+ [ADA254]</t>
  </si>
  <si>
    <t>Arduino Datalogger</t>
  </si>
  <si>
    <t>Misc. Electronics</t>
  </si>
  <si>
    <t>SanDisk Mobile Class4 MicroSDHC Flash Memory Card</t>
  </si>
  <si>
    <t>Flash Memory Card</t>
  </si>
  <si>
    <t>Arduino Programming Book</t>
  </si>
  <si>
    <t>Paperback</t>
  </si>
  <si>
    <t>ELEGOO Upgraded 37 in 1 Sensor Modules Kit</t>
  </si>
  <si>
    <t>Arduino Extra Sensor Kit</t>
  </si>
  <si>
    <t>Programming Arduino: Getting Started with Sketches 2nd Ed.</t>
  </si>
  <si>
    <t>12 V VoltageE Converter</t>
  </si>
  <si>
    <t xml:space="preserve"> PARTS AND MATERIALS</t>
  </si>
  <si>
    <t>Black Laminated Wood Shelving</t>
  </si>
  <si>
    <t>Used To Support Instrumentation</t>
  </si>
  <si>
    <t>Laminated Particleboard</t>
  </si>
  <si>
    <t>HomeDepot</t>
  </si>
  <si>
    <t>2-Hole 90 degree angle bracket</t>
  </si>
  <si>
    <t>Used To Join Unistrut Frame</t>
  </si>
  <si>
    <t xml:space="preserve">Steel </t>
  </si>
  <si>
    <t>UniStrut Spring Nuts</t>
  </si>
  <si>
    <t>5 pc/unit Springnut for joining Unistrut</t>
  </si>
  <si>
    <t>Steel</t>
  </si>
  <si>
    <t>Unistrut Bracing</t>
  </si>
  <si>
    <t>Structural Frame for Display Mounting</t>
  </si>
  <si>
    <t>DONATED ITEMS</t>
  </si>
  <si>
    <t>40 W, Single Output, 24 V @1.7A AC-DC Power Supply</t>
  </si>
  <si>
    <t>Mean Well MDR-40-24</t>
  </si>
  <si>
    <t>Plastic Case/Electronics</t>
  </si>
  <si>
    <t xml:space="preserve">On-line </t>
  </si>
  <si>
    <t xml:space="preserve">RedLion Human Machine Interface (HMI) </t>
  </si>
  <si>
    <t>Touchscreen/Electronics</t>
  </si>
  <si>
    <t>redLion</t>
  </si>
  <si>
    <t>DIN Rail</t>
  </si>
  <si>
    <t>Small Lengths approx. (2Feet)</t>
  </si>
  <si>
    <t xml:space="preserve">Stainless </t>
  </si>
  <si>
    <t xml:space="preserve">DIN Rail Terminal Block, </t>
  </si>
  <si>
    <t>30 A/ 600V 30-10 AWG terminal block</t>
  </si>
  <si>
    <t xml:space="preserve">Plastic </t>
  </si>
  <si>
    <t xml:space="preserve"> Pull Push Type Linear Motion Solenoid Electromagnet</t>
  </si>
  <si>
    <t>uxcell XRN-25x50TL DC 24V 0.7A 17W 20N 10mm</t>
  </si>
  <si>
    <t>Bolts</t>
  </si>
  <si>
    <t xml:space="preserve">Box of 1/4" x 1" coarse thread </t>
  </si>
  <si>
    <t>Aluminum Material for fabrication</t>
  </si>
  <si>
    <t>3-1/2" x 8" solid aluminum stock</t>
  </si>
  <si>
    <t>Aluminum</t>
  </si>
  <si>
    <t>Stoner Metal</t>
  </si>
  <si>
    <t>Donated Value</t>
  </si>
  <si>
    <t>Actual Cost</t>
  </si>
  <si>
    <t>HomCo</t>
  </si>
  <si>
    <t xml:space="preserve">Pressure Transducer </t>
  </si>
  <si>
    <t>1.2 Mpa 1/4" 5v</t>
  </si>
  <si>
    <t xml:space="preserve">Copper Mesh </t>
  </si>
  <si>
    <t>Copper</t>
  </si>
  <si>
    <t>Copper mesh for regenerator material</t>
  </si>
  <si>
    <t>Balance From $1500</t>
  </si>
  <si>
    <t>Neodymium Magnets</t>
  </si>
  <si>
    <t>1/2" X 3/8" X 1/8"  Ni coated</t>
  </si>
  <si>
    <t>Neodymium</t>
  </si>
  <si>
    <t>Apex Mag.</t>
  </si>
  <si>
    <t xml:space="preserve">Aluminum Heatsink </t>
  </si>
  <si>
    <t>150 X 69 X 37 mm</t>
  </si>
  <si>
    <t>Rubber Gasket Material</t>
  </si>
  <si>
    <t xml:space="preserve">1/16" X 6" X 6" </t>
  </si>
  <si>
    <t>Rubber</t>
  </si>
  <si>
    <t>1/4-20 x 3/4</t>
  </si>
  <si>
    <t>Stainless</t>
  </si>
  <si>
    <t>Round Head Course Hex Screws</t>
  </si>
  <si>
    <t>Flat-Head Coarse Hex Machine Screws</t>
  </si>
  <si>
    <t>Coarse Hex (internal) Head Machine Screw</t>
  </si>
  <si>
    <t>Touch Screen, KADET 2, Model G307K2</t>
  </si>
  <si>
    <t>SixNet Process Logic Controller</t>
  </si>
  <si>
    <t>Input/Output logic controller</t>
  </si>
  <si>
    <t>Donated Value+Actual</t>
  </si>
  <si>
    <t>Under Budget!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</si>
</sst>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5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1" fillId="9" borderId="1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3" fillId="0" borderId="0" xfId="1" applyAlignment="1">
      <alignment vertical="center"/>
    </xf>
    <xf numFmtId="0" fontId="0" fillId="5" borderId="11" xfId="0" applyFill="1" applyBorder="1" applyAlignment="1">
      <alignment horizontal="center" vertical="center" textRotation="90"/>
    </xf>
    <xf numFmtId="0" fontId="0" fillId="11" borderId="6" xfId="0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textRotation="90"/>
    </xf>
    <xf numFmtId="0" fontId="0" fillId="12" borderId="0" xfId="0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12" borderId="11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12" borderId="1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4" fillId="12" borderId="11" xfId="1" applyFont="1" applyFill="1" applyBorder="1" applyAlignment="1">
      <alignment horizontal="center" vertical="center"/>
    </xf>
    <xf numFmtId="0" fontId="4" fillId="6" borderId="11" xfId="1" applyFont="1" applyFill="1" applyBorder="1" applyAlignment="1">
      <alignment horizontal="center" vertical="center"/>
    </xf>
    <xf numFmtId="0" fontId="4" fillId="12" borderId="12" xfId="1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horizontal="center" vertical="center"/>
    </xf>
    <xf numFmtId="0" fontId="0" fillId="12" borderId="11" xfId="0" applyFont="1" applyFill="1" applyBorder="1" applyAlignment="1">
      <alignment horizontal="center" vertical="center"/>
    </xf>
    <xf numFmtId="0" fontId="0" fillId="6" borderId="11" xfId="0" applyFont="1" applyFill="1" applyBorder="1" applyAlignment="1">
      <alignment horizontal="center" vertical="center"/>
    </xf>
    <xf numFmtId="0" fontId="0" fillId="12" borderId="12" xfId="0" applyFont="1" applyFill="1" applyBorder="1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7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0" xfId="0" applyFill="1"/>
    <xf numFmtId="2" fontId="0" fillId="6" borderId="10" xfId="0" applyNumberFormat="1" applyFill="1" applyBorder="1" applyAlignment="1">
      <alignment horizontal="center" vertical="center"/>
    </xf>
    <xf numFmtId="2" fontId="0" fillId="12" borderId="11" xfId="0" applyNumberFormat="1" applyFill="1" applyBorder="1" applyAlignment="1">
      <alignment horizontal="center" vertical="center"/>
    </xf>
    <xf numFmtId="2" fontId="0" fillId="6" borderId="11" xfId="0" applyNumberFormat="1" applyFill="1" applyBorder="1" applyAlignment="1">
      <alignment horizontal="center" vertical="center"/>
    </xf>
    <xf numFmtId="2" fontId="0" fillId="12" borderId="12" xfId="0" applyNumberForma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7" borderId="11" xfId="0" applyNumberFormat="1" applyFill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8" borderId="11" xfId="0" applyNumberFormat="1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2" fontId="0" fillId="7" borderId="0" xfId="0" applyNumberFormat="1" applyFill="1" applyBorder="1" applyAlignment="1">
      <alignment horizontal="center" vertical="center"/>
    </xf>
    <xf numFmtId="2" fontId="0" fillId="12" borderId="0" xfId="0" applyNumberFormat="1" applyFill="1" applyBorder="1" applyAlignment="1">
      <alignment horizontal="center" vertical="center"/>
    </xf>
    <xf numFmtId="0" fontId="0" fillId="13" borderId="12" xfId="0" applyFill="1" applyBorder="1" applyAlignment="1">
      <alignment horizontal="center" vertical="center"/>
    </xf>
    <xf numFmtId="2" fontId="0" fillId="13" borderId="12" xfId="0" applyNumberForma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6" xfId="0" applyFill="1" applyBorder="1" applyAlignment="1">
      <alignment vertical="center"/>
    </xf>
    <xf numFmtId="2" fontId="0" fillId="7" borderId="10" xfId="0" applyNumberFormat="1" applyFill="1" applyBorder="1" applyAlignment="1">
      <alignment horizontal="center" vertical="center"/>
    </xf>
    <xf numFmtId="0" fontId="4" fillId="2" borderId="0" xfId="0" applyFont="1" applyFill="1"/>
    <xf numFmtId="0" fontId="0" fillId="7" borderId="7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2" fontId="0" fillId="7" borderId="12" xfId="0" applyNumberForma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1" xfId="0" applyFill="1" applyBorder="1"/>
    <xf numFmtId="0" fontId="0" fillId="0" borderId="11" xfId="0" applyBorder="1"/>
    <xf numFmtId="0" fontId="0" fillId="0" borderId="3" xfId="0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0" borderId="12" xfId="0" applyBorder="1"/>
    <xf numFmtId="0" fontId="4" fillId="12" borderId="0" xfId="0" applyFont="1" applyFill="1"/>
    <xf numFmtId="2" fontId="0" fillId="0" borderId="0" xfId="0" applyNumberFormat="1" applyAlignment="1">
      <alignment horizontal="center"/>
    </xf>
    <xf numFmtId="0" fontId="2" fillId="10" borderId="5" xfId="0" applyFont="1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 textRotation="90"/>
    </xf>
    <xf numFmtId="0" fontId="0" fillId="4" borderId="12" xfId="0" applyFill="1" applyBorder="1" applyAlignment="1">
      <alignment horizontal="center" vertical="center" textRotation="90"/>
    </xf>
    <xf numFmtId="0" fontId="0" fillId="3" borderId="10" xfId="0" applyFill="1" applyBorder="1" applyAlignment="1">
      <alignment horizontal="center" vertical="center" textRotation="90"/>
    </xf>
    <xf numFmtId="0" fontId="0" fillId="3" borderId="11" xfId="0" applyFill="1" applyBorder="1" applyAlignment="1">
      <alignment horizontal="center" vertical="center" textRotation="90"/>
    </xf>
    <xf numFmtId="0" fontId="0" fillId="3" borderId="12" xfId="0" applyFill="1" applyBorder="1" applyAlignment="1">
      <alignment horizontal="center" vertical="center" textRotation="90"/>
    </xf>
    <xf numFmtId="0" fontId="0" fillId="5" borderId="10" xfId="0" applyFill="1" applyBorder="1" applyAlignment="1">
      <alignment horizontal="center" vertical="center" textRotation="90"/>
    </xf>
    <xf numFmtId="0" fontId="0" fillId="5" borderId="11" xfId="0" applyFill="1" applyBorder="1" applyAlignment="1">
      <alignment horizontal="center" vertical="center" textRotation="9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="80" zoomScaleNormal="80" workbookViewId="0">
      <selection activeCell="O48" sqref="O48"/>
    </sheetView>
  </sheetViews>
  <sheetFormatPr defaultRowHeight="15" x14ac:dyDescent="0.25"/>
  <cols>
    <col min="1" max="1" width="4.140625" bestFit="1" customWidth="1"/>
    <col min="2" max="2" width="9" bestFit="1" customWidth="1"/>
    <col min="3" max="3" width="61.28515625" bestFit="1" customWidth="1"/>
    <col min="4" max="4" width="6.42578125" customWidth="1"/>
    <col min="5" max="5" width="47" bestFit="1" customWidth="1"/>
    <col min="6" max="6" width="23" bestFit="1" customWidth="1"/>
    <col min="7" max="7" width="17" bestFit="1" customWidth="1"/>
    <col min="8" max="8" width="12.42578125" bestFit="1" customWidth="1"/>
    <col min="9" max="9" width="20.42578125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3"/>
    </row>
    <row r="2" spans="1:10" x14ac:dyDescent="0.25">
      <c r="A2" s="4"/>
      <c r="B2" s="5"/>
      <c r="C2" s="5"/>
      <c r="D2" s="5"/>
      <c r="E2" s="5"/>
      <c r="F2" s="5"/>
      <c r="G2" s="5"/>
      <c r="H2" s="5"/>
      <c r="I2" s="6"/>
    </row>
    <row r="3" spans="1:10" x14ac:dyDescent="0.25">
      <c r="A3" s="82" t="s">
        <v>0</v>
      </c>
      <c r="B3" s="83"/>
      <c r="C3" s="83"/>
      <c r="D3" s="83"/>
      <c r="E3" s="83"/>
      <c r="F3" s="83"/>
      <c r="G3" s="83"/>
      <c r="H3" s="83"/>
      <c r="I3" s="84"/>
    </row>
    <row r="4" spans="1:10" ht="21" customHeight="1" thickBot="1" x14ac:dyDescent="0.3">
      <c r="A4" s="85"/>
      <c r="B4" s="86"/>
      <c r="C4" s="86"/>
      <c r="D4" s="86"/>
      <c r="E4" s="86"/>
      <c r="F4" s="86"/>
      <c r="G4" s="86"/>
      <c r="H4" s="86"/>
      <c r="I4" s="87"/>
    </row>
    <row r="5" spans="1:10" ht="34.15" customHeight="1" thickBot="1" x14ac:dyDescent="0.3">
      <c r="A5" s="15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11</v>
      </c>
      <c r="I5" s="8" t="s">
        <v>12</v>
      </c>
    </row>
    <row r="6" spans="1:10" x14ac:dyDescent="0.25">
      <c r="A6" s="93" t="s">
        <v>1</v>
      </c>
      <c r="B6" s="23">
        <f>1</f>
        <v>1</v>
      </c>
      <c r="C6" s="19" t="s">
        <v>8</v>
      </c>
      <c r="D6" s="19">
        <v>1</v>
      </c>
      <c r="E6" s="27" t="s">
        <v>9</v>
      </c>
      <c r="F6" s="19" t="s">
        <v>10</v>
      </c>
      <c r="G6" s="43">
        <v>377.25</v>
      </c>
      <c r="H6" s="19" t="s">
        <v>15</v>
      </c>
      <c r="I6" s="19">
        <f t="shared" ref="I6:I14" si="0">D6*G6</f>
        <v>377.25</v>
      </c>
      <c r="J6" s="12"/>
    </row>
    <row r="7" spans="1:10" x14ac:dyDescent="0.25">
      <c r="A7" s="94"/>
      <c r="B7" s="18">
        <f>B6+1</f>
        <v>2</v>
      </c>
      <c r="C7" s="24" t="s">
        <v>13</v>
      </c>
      <c r="D7" s="20">
        <v>1</v>
      </c>
      <c r="E7" s="28" t="s">
        <v>31</v>
      </c>
      <c r="F7" s="20" t="s">
        <v>10</v>
      </c>
      <c r="G7" s="44">
        <v>16.53</v>
      </c>
      <c r="H7" s="20" t="s">
        <v>14</v>
      </c>
      <c r="I7" s="20">
        <f t="shared" si="0"/>
        <v>16.53</v>
      </c>
    </row>
    <row r="8" spans="1:10" x14ac:dyDescent="0.25">
      <c r="A8" s="94"/>
      <c r="B8" s="18">
        <f t="shared" ref="B8:B25" si="1">B7+1</f>
        <v>3</v>
      </c>
      <c r="C8" s="21" t="s">
        <v>16</v>
      </c>
      <c r="D8" s="21">
        <v>4</v>
      </c>
      <c r="E8" s="29" t="s">
        <v>17</v>
      </c>
      <c r="F8" s="21" t="s">
        <v>18</v>
      </c>
      <c r="G8" s="45">
        <v>6.99</v>
      </c>
      <c r="H8" s="21" t="s">
        <v>14</v>
      </c>
      <c r="I8" s="21">
        <f t="shared" si="0"/>
        <v>27.96</v>
      </c>
    </row>
    <row r="9" spans="1:10" x14ac:dyDescent="0.25">
      <c r="A9" s="94"/>
      <c r="B9" s="18">
        <f t="shared" si="1"/>
        <v>4</v>
      </c>
      <c r="C9" s="20" t="s">
        <v>19</v>
      </c>
      <c r="D9" s="20">
        <v>1</v>
      </c>
      <c r="E9" s="28" t="s">
        <v>20</v>
      </c>
      <c r="F9" s="20" t="s">
        <v>23</v>
      </c>
      <c r="G9" s="44">
        <v>59.99</v>
      </c>
      <c r="H9" s="20" t="s">
        <v>14</v>
      </c>
      <c r="I9" s="20">
        <f t="shared" si="0"/>
        <v>59.99</v>
      </c>
    </row>
    <row r="10" spans="1:10" x14ac:dyDescent="0.25">
      <c r="A10" s="94"/>
      <c r="B10" s="18">
        <f t="shared" si="1"/>
        <v>5</v>
      </c>
      <c r="C10" s="25" t="s">
        <v>21</v>
      </c>
      <c r="D10" s="21">
        <v>1</v>
      </c>
      <c r="E10" s="29" t="s">
        <v>22</v>
      </c>
      <c r="F10" s="21" t="s">
        <v>23</v>
      </c>
      <c r="G10" s="45">
        <v>9.16</v>
      </c>
      <c r="H10" s="21" t="s">
        <v>14</v>
      </c>
      <c r="I10" s="21">
        <f t="shared" si="0"/>
        <v>9.16</v>
      </c>
    </row>
    <row r="11" spans="1:10" x14ac:dyDescent="0.25">
      <c r="A11" s="94"/>
      <c r="B11" s="18">
        <f t="shared" si="1"/>
        <v>6</v>
      </c>
      <c r="C11" s="20" t="s">
        <v>24</v>
      </c>
      <c r="D11" s="20">
        <v>1</v>
      </c>
      <c r="E11" s="28" t="s">
        <v>25</v>
      </c>
      <c r="F11" s="20" t="s">
        <v>10</v>
      </c>
      <c r="G11" s="44">
        <v>6.95</v>
      </c>
      <c r="H11" s="20" t="s">
        <v>14</v>
      </c>
      <c r="I11" s="20">
        <f t="shared" si="0"/>
        <v>6.95</v>
      </c>
    </row>
    <row r="12" spans="1:10" x14ac:dyDescent="0.25">
      <c r="A12" s="13"/>
      <c r="B12" s="18">
        <f t="shared" si="1"/>
        <v>7</v>
      </c>
      <c r="C12" s="25" t="s">
        <v>30</v>
      </c>
      <c r="D12" s="21">
        <v>1</v>
      </c>
      <c r="E12" s="29" t="s">
        <v>26</v>
      </c>
      <c r="F12" s="21" t="s">
        <v>27</v>
      </c>
      <c r="G12" s="45">
        <v>10.199999999999999</v>
      </c>
      <c r="H12" s="21" t="s">
        <v>14</v>
      </c>
      <c r="I12" s="21">
        <f t="shared" si="0"/>
        <v>10.199999999999999</v>
      </c>
    </row>
    <row r="13" spans="1:10" ht="15.75" thickBot="1" x14ac:dyDescent="0.3">
      <c r="A13" s="16"/>
      <c r="B13" s="18">
        <f t="shared" si="1"/>
        <v>8</v>
      </c>
      <c r="C13" s="26" t="s">
        <v>28</v>
      </c>
      <c r="D13" s="22">
        <v>1</v>
      </c>
      <c r="E13" s="30" t="s">
        <v>29</v>
      </c>
      <c r="F13" s="22" t="s">
        <v>23</v>
      </c>
      <c r="G13" s="46">
        <v>29.86</v>
      </c>
      <c r="H13" s="22" t="s">
        <v>14</v>
      </c>
      <c r="I13" s="20">
        <f t="shared" si="0"/>
        <v>29.86</v>
      </c>
      <c r="J13" s="31">
        <f>SUM(I6:I13)</f>
        <v>537.9</v>
      </c>
    </row>
    <row r="14" spans="1:10" x14ac:dyDescent="0.25">
      <c r="A14" s="88" t="s">
        <v>32</v>
      </c>
      <c r="B14" s="14">
        <f>B13+1</f>
        <v>9</v>
      </c>
      <c r="C14" s="36" t="s">
        <v>33</v>
      </c>
      <c r="D14" s="33">
        <v>2</v>
      </c>
      <c r="E14" s="10" t="s">
        <v>34</v>
      </c>
      <c r="F14" s="33" t="s">
        <v>35</v>
      </c>
      <c r="G14" s="64">
        <v>9.98</v>
      </c>
      <c r="H14" s="60" t="s">
        <v>36</v>
      </c>
      <c r="I14" s="33">
        <f t="shared" si="0"/>
        <v>19.96</v>
      </c>
    </row>
    <row r="15" spans="1:10" x14ac:dyDescent="0.25">
      <c r="A15" s="88"/>
      <c r="B15" s="14">
        <f t="shared" si="1"/>
        <v>10</v>
      </c>
      <c r="C15" s="37" t="s">
        <v>37</v>
      </c>
      <c r="D15" s="34">
        <v>10</v>
      </c>
      <c r="E15" s="9" t="s">
        <v>38</v>
      </c>
      <c r="F15" s="34" t="s">
        <v>39</v>
      </c>
      <c r="G15" s="47">
        <v>14.1</v>
      </c>
      <c r="H15" s="61" t="s">
        <v>36</v>
      </c>
      <c r="I15" s="34">
        <v>14.1</v>
      </c>
    </row>
    <row r="16" spans="1:10" x14ac:dyDescent="0.25">
      <c r="A16" s="88"/>
      <c r="B16" s="14">
        <f t="shared" si="1"/>
        <v>11</v>
      </c>
      <c r="C16" s="38" t="s">
        <v>40</v>
      </c>
      <c r="D16" s="35">
        <v>5</v>
      </c>
      <c r="E16" s="11" t="s">
        <v>41</v>
      </c>
      <c r="F16" s="35" t="s">
        <v>42</v>
      </c>
      <c r="G16" s="48">
        <v>5</v>
      </c>
      <c r="H16" s="62" t="s">
        <v>36</v>
      </c>
      <c r="I16" s="48">
        <f>D16*G16</f>
        <v>25</v>
      </c>
    </row>
    <row r="17" spans="1:10" x14ac:dyDescent="0.25">
      <c r="A17" s="88"/>
      <c r="B17" s="14">
        <f t="shared" si="1"/>
        <v>12</v>
      </c>
      <c r="C17" s="37" t="s">
        <v>43</v>
      </c>
      <c r="D17" s="34">
        <v>1</v>
      </c>
      <c r="E17" s="9" t="s">
        <v>44</v>
      </c>
      <c r="F17" s="34" t="s">
        <v>42</v>
      </c>
      <c r="G17" s="47">
        <v>15</v>
      </c>
      <c r="H17" s="61" t="s">
        <v>36</v>
      </c>
      <c r="I17" s="47">
        <v>15</v>
      </c>
    </row>
    <row r="18" spans="1:10" x14ac:dyDescent="0.25">
      <c r="A18" s="88"/>
      <c r="B18" s="14">
        <f t="shared" si="1"/>
        <v>13</v>
      </c>
      <c r="C18" s="52" t="s">
        <v>61</v>
      </c>
      <c r="D18" s="35">
        <v>50</v>
      </c>
      <c r="E18" s="52" t="s">
        <v>62</v>
      </c>
      <c r="F18" s="35" t="s">
        <v>42</v>
      </c>
      <c r="G18" s="48">
        <v>15</v>
      </c>
      <c r="H18" s="63" t="s">
        <v>36</v>
      </c>
      <c r="I18" s="48">
        <v>15</v>
      </c>
    </row>
    <row r="19" spans="1:10" x14ac:dyDescent="0.25">
      <c r="A19" s="88"/>
      <c r="B19" s="14">
        <f t="shared" si="1"/>
        <v>14</v>
      </c>
      <c r="C19" s="51" t="s">
        <v>59</v>
      </c>
      <c r="D19" s="20">
        <v>2</v>
      </c>
      <c r="E19" s="17" t="s">
        <v>60</v>
      </c>
      <c r="F19" s="20" t="s">
        <v>42</v>
      </c>
      <c r="G19" s="44">
        <v>19.97</v>
      </c>
      <c r="H19" s="59" t="s">
        <v>14</v>
      </c>
      <c r="I19" s="20">
        <f>D19*G19</f>
        <v>39.94</v>
      </c>
    </row>
    <row r="20" spans="1:10" x14ac:dyDescent="0.25">
      <c r="A20" s="88"/>
      <c r="B20" s="14">
        <f t="shared" si="1"/>
        <v>15</v>
      </c>
      <c r="C20" s="38" t="s">
        <v>63</v>
      </c>
      <c r="D20" s="35">
        <v>3</v>
      </c>
      <c r="E20" s="11" t="s">
        <v>64</v>
      </c>
      <c r="F20" s="35" t="s">
        <v>65</v>
      </c>
      <c r="G20" s="48">
        <v>38.89</v>
      </c>
      <c r="H20" s="62" t="s">
        <v>66</v>
      </c>
      <c r="I20" s="35">
        <f>D20*G20</f>
        <v>116.67</v>
      </c>
    </row>
    <row r="21" spans="1:10" x14ac:dyDescent="0.25">
      <c r="A21" s="88"/>
      <c r="B21" s="14">
        <f t="shared" si="1"/>
        <v>16</v>
      </c>
      <c r="C21" s="51" t="s">
        <v>87</v>
      </c>
      <c r="D21" s="20">
        <v>6</v>
      </c>
      <c r="E21" s="17" t="s">
        <v>85</v>
      </c>
      <c r="F21" s="20" t="s">
        <v>86</v>
      </c>
      <c r="G21" s="44">
        <v>0.75</v>
      </c>
      <c r="H21" s="59" t="s">
        <v>69</v>
      </c>
      <c r="I21" s="44">
        <f>D21*G21</f>
        <v>4.5</v>
      </c>
    </row>
    <row r="22" spans="1:10" x14ac:dyDescent="0.25">
      <c r="A22" s="88"/>
      <c r="B22" s="14">
        <f t="shared" si="1"/>
        <v>17</v>
      </c>
      <c r="C22" s="38" t="s">
        <v>88</v>
      </c>
      <c r="D22" s="35">
        <v>6</v>
      </c>
      <c r="E22" s="11" t="s">
        <v>85</v>
      </c>
      <c r="F22" s="35" t="s">
        <v>86</v>
      </c>
      <c r="G22" s="48">
        <v>0.65</v>
      </c>
      <c r="H22" s="62" t="s">
        <v>69</v>
      </c>
      <c r="I22" s="48">
        <f>D22*G22</f>
        <v>3.9000000000000004</v>
      </c>
    </row>
    <row r="23" spans="1:10" x14ac:dyDescent="0.25">
      <c r="A23" s="88"/>
      <c r="B23" s="14">
        <f t="shared" si="1"/>
        <v>18</v>
      </c>
      <c r="C23" s="51" t="s">
        <v>89</v>
      </c>
      <c r="D23" s="20">
        <v>6</v>
      </c>
      <c r="E23" s="17" t="s">
        <v>85</v>
      </c>
      <c r="F23" s="20" t="s">
        <v>86</v>
      </c>
      <c r="G23" s="44">
        <v>0.65</v>
      </c>
      <c r="H23" s="59" t="s">
        <v>69</v>
      </c>
      <c r="I23" s="44">
        <f>D23*G23</f>
        <v>3.9000000000000004</v>
      </c>
    </row>
    <row r="24" spans="1:10" x14ac:dyDescent="0.25">
      <c r="A24" s="88"/>
      <c r="B24" s="14">
        <f t="shared" si="1"/>
        <v>19</v>
      </c>
      <c r="C24" s="52" t="s">
        <v>70</v>
      </c>
      <c r="D24" s="35">
        <v>1</v>
      </c>
      <c r="E24" s="11" t="s">
        <v>71</v>
      </c>
      <c r="F24" s="35" t="s">
        <v>23</v>
      </c>
      <c r="G24" s="35">
        <v>17.989999999999998</v>
      </c>
      <c r="H24" s="53" t="s">
        <v>14</v>
      </c>
      <c r="I24" s="35">
        <v>17.989999999999998</v>
      </c>
    </row>
    <row r="25" spans="1:10" x14ac:dyDescent="0.25">
      <c r="A25" s="88"/>
      <c r="B25" s="14">
        <f t="shared" si="1"/>
        <v>20</v>
      </c>
      <c r="C25" s="58" t="s">
        <v>74</v>
      </c>
      <c r="D25" s="20">
        <v>1</v>
      </c>
      <c r="E25" s="17" t="s">
        <v>72</v>
      </c>
      <c r="F25" s="20" t="s">
        <v>73</v>
      </c>
      <c r="G25" s="20">
        <v>6.99</v>
      </c>
      <c r="H25" s="54" t="s">
        <v>14</v>
      </c>
      <c r="I25" s="20">
        <v>6.99</v>
      </c>
    </row>
    <row r="26" spans="1:10" x14ac:dyDescent="0.25">
      <c r="A26" s="88"/>
      <c r="B26" s="14">
        <f>B25+1</f>
        <v>21</v>
      </c>
      <c r="C26" s="52" t="s">
        <v>76</v>
      </c>
      <c r="D26" s="35">
        <v>10</v>
      </c>
      <c r="E26" s="11" t="s">
        <v>77</v>
      </c>
      <c r="F26" s="35" t="s">
        <v>78</v>
      </c>
      <c r="G26" s="35">
        <v>8.99</v>
      </c>
      <c r="H26" s="53" t="s">
        <v>79</v>
      </c>
      <c r="I26" s="35">
        <v>8.99</v>
      </c>
    </row>
    <row r="27" spans="1:10" x14ac:dyDescent="0.25">
      <c r="A27" s="88"/>
      <c r="B27" s="14">
        <f t="shared" ref="B27:B39" si="2">B26+1</f>
        <v>22</v>
      </c>
      <c r="C27" s="58" t="s">
        <v>82</v>
      </c>
      <c r="D27" s="20">
        <v>4</v>
      </c>
      <c r="E27" s="17" t="s">
        <v>83</v>
      </c>
      <c r="F27" s="20" t="s">
        <v>84</v>
      </c>
      <c r="G27" s="20">
        <v>0.79</v>
      </c>
      <c r="H27" s="54" t="s">
        <v>69</v>
      </c>
      <c r="I27" s="20">
        <f>G27*D27</f>
        <v>3.16</v>
      </c>
    </row>
    <row r="28" spans="1:10" ht="15.75" thickBot="1" x14ac:dyDescent="0.3">
      <c r="A28" s="88"/>
      <c r="B28" s="14">
        <f t="shared" si="2"/>
        <v>23</v>
      </c>
      <c r="C28" s="66" t="s">
        <v>80</v>
      </c>
      <c r="D28" s="67">
        <v>4</v>
      </c>
      <c r="E28" s="68" t="s">
        <v>81</v>
      </c>
      <c r="F28" s="67" t="s">
        <v>65</v>
      </c>
      <c r="G28" s="69">
        <v>18.37</v>
      </c>
      <c r="H28" s="70" t="s">
        <v>14</v>
      </c>
      <c r="I28" s="67">
        <f>D28*G28</f>
        <v>73.48</v>
      </c>
      <c r="J28" s="32">
        <f>SUM(I14:I28)</f>
        <v>368.5800000000001</v>
      </c>
    </row>
    <row r="29" spans="1:10" ht="0.6" customHeight="1" thickBot="1" x14ac:dyDescent="0.3">
      <c r="A29" s="88"/>
      <c r="B29" s="14">
        <f t="shared" si="2"/>
        <v>24</v>
      </c>
    </row>
    <row r="30" spans="1:10" ht="10.9" hidden="1" customHeight="1" thickBot="1" x14ac:dyDescent="0.3">
      <c r="A30" s="88"/>
      <c r="B30" s="14">
        <f t="shared" si="2"/>
        <v>25</v>
      </c>
    </row>
    <row r="31" spans="1:10" ht="15.75" hidden="1" thickBot="1" x14ac:dyDescent="0.3">
      <c r="A31" s="89"/>
      <c r="B31" s="14">
        <f t="shared" si="2"/>
        <v>26</v>
      </c>
    </row>
    <row r="32" spans="1:10" x14ac:dyDescent="0.25">
      <c r="A32" s="90" t="s">
        <v>45</v>
      </c>
      <c r="B32" s="14">
        <f t="shared" si="2"/>
        <v>27</v>
      </c>
      <c r="C32" s="71" t="s">
        <v>46</v>
      </c>
      <c r="D32" s="39">
        <v>1</v>
      </c>
      <c r="E32" s="77" t="s">
        <v>47</v>
      </c>
      <c r="F32" s="39" t="s">
        <v>48</v>
      </c>
      <c r="G32" s="49">
        <v>17.100000000000001</v>
      </c>
      <c r="H32" s="39" t="s">
        <v>49</v>
      </c>
      <c r="I32" s="39">
        <v>0</v>
      </c>
    </row>
    <row r="33" spans="1:10" x14ac:dyDescent="0.25">
      <c r="A33" s="91"/>
      <c r="B33" s="14">
        <f t="shared" si="2"/>
        <v>28</v>
      </c>
      <c r="C33" s="72" t="s">
        <v>90</v>
      </c>
      <c r="D33" s="40">
        <v>1</v>
      </c>
      <c r="E33" s="78" t="s">
        <v>50</v>
      </c>
      <c r="F33" s="40" t="s">
        <v>51</v>
      </c>
      <c r="G33" s="50">
        <v>833.4</v>
      </c>
      <c r="H33" s="40" t="s">
        <v>52</v>
      </c>
      <c r="I33" s="40">
        <v>0</v>
      </c>
    </row>
    <row r="34" spans="1:10" x14ac:dyDescent="0.25">
      <c r="A34" s="91"/>
      <c r="B34" s="14">
        <f t="shared" si="2"/>
        <v>29</v>
      </c>
      <c r="C34" s="37" t="s">
        <v>56</v>
      </c>
      <c r="D34" s="34">
        <v>5</v>
      </c>
      <c r="E34" s="9" t="s">
        <v>57</v>
      </c>
      <c r="F34" s="34" t="s">
        <v>58</v>
      </c>
      <c r="G34" s="47">
        <v>2.5</v>
      </c>
      <c r="H34" s="34" t="s">
        <v>49</v>
      </c>
      <c r="I34" s="34">
        <v>0</v>
      </c>
    </row>
    <row r="35" spans="1:10" x14ac:dyDescent="0.25">
      <c r="A35" s="91"/>
      <c r="B35" s="14">
        <f t="shared" si="2"/>
        <v>30</v>
      </c>
      <c r="C35" s="72" t="s">
        <v>53</v>
      </c>
      <c r="D35" s="40">
        <v>1</v>
      </c>
      <c r="E35" s="78" t="s">
        <v>54</v>
      </c>
      <c r="F35" s="40" t="s">
        <v>55</v>
      </c>
      <c r="G35" s="50">
        <v>6.55</v>
      </c>
      <c r="H35" s="40" t="s">
        <v>15</v>
      </c>
      <c r="I35" s="40">
        <v>0</v>
      </c>
    </row>
    <row r="36" spans="1:10" x14ac:dyDescent="0.25">
      <c r="A36" s="91"/>
      <c r="B36" s="14">
        <f t="shared" si="2"/>
        <v>31</v>
      </c>
      <c r="C36" s="37" t="s">
        <v>91</v>
      </c>
      <c r="D36" s="34">
        <v>1</v>
      </c>
      <c r="E36" s="9" t="s">
        <v>92</v>
      </c>
      <c r="F36" s="34" t="s">
        <v>48</v>
      </c>
      <c r="G36" s="47">
        <v>150</v>
      </c>
      <c r="H36" s="34" t="s">
        <v>15</v>
      </c>
      <c r="I36" s="34">
        <v>0</v>
      </c>
    </row>
    <row r="37" spans="1:10" x14ac:dyDescent="0.25">
      <c r="A37" s="91"/>
      <c r="B37" s="14">
        <f t="shared" si="2"/>
        <v>32</v>
      </c>
      <c r="C37" s="42"/>
      <c r="D37" s="75"/>
      <c r="E37" s="42"/>
      <c r="F37" s="75"/>
      <c r="G37" s="75"/>
      <c r="H37" s="75"/>
      <c r="I37" s="75"/>
    </row>
    <row r="38" spans="1:10" ht="16.149999999999999" customHeight="1" thickBot="1" x14ac:dyDescent="0.3">
      <c r="A38" s="91"/>
      <c r="B38" s="14">
        <f t="shared" si="2"/>
        <v>33</v>
      </c>
      <c r="D38" s="76"/>
      <c r="F38" s="79"/>
      <c r="G38" s="79"/>
      <c r="H38" s="79"/>
      <c r="I38" s="79"/>
    </row>
    <row r="39" spans="1:10" ht="15.75" thickBot="1" x14ac:dyDescent="0.3">
      <c r="A39" s="92"/>
      <c r="B39" s="14">
        <f t="shared" si="2"/>
        <v>34</v>
      </c>
      <c r="C39" s="73"/>
      <c r="D39" s="41"/>
      <c r="E39" s="74"/>
      <c r="F39" s="55" t="s">
        <v>67</v>
      </c>
      <c r="G39" s="56">
        <f>SUM(G32:G36)</f>
        <v>1009.55</v>
      </c>
      <c r="H39" s="57" t="s">
        <v>68</v>
      </c>
      <c r="I39" s="57">
        <f>SUM(I6:I36)</f>
        <v>906.48</v>
      </c>
      <c r="J39" s="42">
        <f>SUM(G32:G36)</f>
        <v>1009.55</v>
      </c>
    </row>
    <row r="40" spans="1:10" x14ac:dyDescent="0.25">
      <c r="F40" t="s">
        <v>93</v>
      </c>
      <c r="G40" s="81">
        <f>G39+I39</f>
        <v>1916.03</v>
      </c>
    </row>
    <row r="41" spans="1:10" x14ac:dyDescent="0.25">
      <c r="I41" s="80" t="s">
        <v>75</v>
      </c>
    </row>
    <row r="42" spans="1:10" x14ac:dyDescent="0.25">
      <c r="I42" s="65">
        <f>1500-I39</f>
        <v>593.52</v>
      </c>
    </row>
    <row r="43" spans="1:10" x14ac:dyDescent="0.25">
      <c r="I43" t="s">
        <v>94</v>
      </c>
    </row>
  </sheetData>
  <mergeCells count="4">
    <mergeCell ref="A3:I4"/>
    <mergeCell ref="A14:A31"/>
    <mergeCell ref="A32:A39"/>
    <mergeCell ref="A6:A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Wiley</dc:creator>
  <cp:lastModifiedBy>NAU Student</cp:lastModifiedBy>
  <cp:lastPrinted>2018-12-05T21:02:35Z</cp:lastPrinted>
  <dcterms:created xsi:type="dcterms:W3CDTF">2018-10-18T16:09:47Z</dcterms:created>
  <dcterms:modified xsi:type="dcterms:W3CDTF">2018-12-05T21:24:31Z</dcterms:modified>
</cp:coreProperties>
</file>